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725"/>
  <workbookPr filterPrivacy="1" defaultThemeVersion="124226"/>
  <xr:revisionPtr revIDLastSave="0" documentId="13_ncr:1_{ECBDE7F9-8C6E-421B-880F-AD5CCF9756EE}" xr6:coauthVersionLast="47" xr6:coauthVersionMax="47" xr10:uidLastSave="{00000000-0000-0000-0000-000000000000}"/>
  <workbookProtection workbookAlgorithmName="SHA-512" workbookHashValue="7k4mC0UkzAqO7CaU7zgUeOfXzaUx5UrdTDT3ll/li4+2gRLjY1s+X3D3LKAfa/KTG+LO0MLzYyvnkR3PflCuMA==" workbookSaltValue="2nzfE96jmmgg4DWw/VfwpQ==" workbookSpinCount="100000" lockStructure="1"/>
  <bookViews>
    <workbookView xWindow="-28920" yWindow="-120" windowWidth="29040" windowHeight="15720" xr2:uid="{00000000-000D-0000-FFFF-FFFF00000000}"/>
  </bookViews>
  <sheets>
    <sheet name="Hoja1" sheetId="1" r:id="rId1"/>
  </sheets>
  <definedNames>
    <definedName name="_xlnm.Print_Area" localSheetId="0">Hoja1!$A$1:$J$20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1" i="1" l="1"/>
  <c r="I10" i="1"/>
  <c r="I5" i="1"/>
  <c r="I4" i="1"/>
  <c r="J11" i="1" l="1"/>
  <c r="J10" i="1"/>
  <c r="J4" i="1" l="1"/>
  <c r="J5" i="1" l="1"/>
  <c r="J6" i="1" s="1"/>
</calcChain>
</file>

<file path=xl/sharedStrings.xml><?xml version="1.0" encoding="utf-8"?>
<sst xmlns="http://schemas.openxmlformats.org/spreadsheetml/2006/main" count="30" uniqueCount="20">
  <si>
    <t>PP ($/Tm)</t>
  </si>
  <si>
    <t>Z (€/$)</t>
  </si>
  <si>
    <t>D (kg/litro)</t>
  </si>
  <si>
    <t>PP*Z*D/1000 (€/l)</t>
  </si>
  <si>
    <t>M (€/l)</t>
  </si>
  <si>
    <t>IIEE (€/l)</t>
  </si>
  <si>
    <t>PR(€/l)</t>
  </si>
  <si>
    <t>IMPORTE DE LICITACIÓN</t>
  </si>
  <si>
    <t>Total</t>
  </si>
  <si>
    <t>Volumen litros
 (1 año)</t>
  </si>
  <si>
    <t>Parámatros fijos. No modificar.</t>
  </si>
  <si>
    <t>OFERTA ECONÓMICA PRESENTADA</t>
  </si>
  <si>
    <t>ZONA</t>
  </si>
  <si>
    <t>2.-MED</t>
  </si>
  <si>
    <t>Volumen litros</t>
  </si>
  <si>
    <t>Importe total (€)</t>
  </si>
  <si>
    <t>LOTE</t>
  </si>
  <si>
    <t>1.-NWE</t>
  </si>
  <si>
    <t>VE260003   
SUMINISTRO DE COMBUSTIBLE PARA GASÓLEO C EN LOS CENTROS DE CORREOS</t>
  </si>
  <si>
    <t>Margen ofertado (M) en euros por litro, con cinco decimales.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</si>
</sst>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64" formatCode="_-* #,##0.00\ _€_-;\-* #,##0.00\ _€_-;_-* &quot;-&quot;??\ _€_-;_-@_-"/>
    <numFmt numFmtId="165" formatCode="_-* #,##0.00000\ _€_-;\-* #,##0.00000\ _€_-;_-* &quot;-&quot;??\ _€_-;_-@_-"/>
    <numFmt numFmtId="166" formatCode="_-* #,##0.0000\ _€_-;\-* #,##0.0000\ _€_-;_-* &quot;-&quot;??\ _€_-;_-@_-"/>
    <numFmt numFmtId="167" formatCode="_-* #,##0.00000\ _€_-;\-* #,##0.00000\ _€_-;_-* &quot;-&quot;????\ _€_-;_-@_-"/>
    <numFmt numFmtId="168" formatCode="0.00000"/>
    <numFmt numFmtId="169" formatCode="_-* #,##0.00000\ _€_-;\-* #,##0.00000\ _€_-;_-* &quot;-&quot;?????\ _€_-;_-@_-"/>
    <numFmt numFmtId="170" formatCode="_-* #,##0.000000\ _€_-;\-* #,##0.000000\ _€_-;_-* &quot;-&quot;??\ _€_-;_-@_-"/>
    <numFmt numFmtId="171" formatCode="_-* #,##0.00\ [$€-C0A]_-;\-* #,##0.00\ [$€-C0A]_-;_-* &quot;-&quot;??\ [$€-C0A]_-;_-@_-"/>
    <numFmt numFmtId="172" formatCode="_-* #,##0.0000\ _€_-;\-* #,##0.0000\ _€_-;_-* &quot;-&quot;????\ _€_-;_-@_-"/>
    <numFmt numFmtId="173" formatCode="_-* #,##0.000\ _€_-;\-* #,##0.000\ _€_-;_-* &quot;-&quot;??\ _€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1"/>
      <color theme="0" tint="-0.249977111117893"/>
      <name val="Calibri"/>
      <family val="2"/>
      <scheme val="minor"/>
    </font>
    <font>
      <b/>
      <sz val="16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59999389629810485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55">
    <xf numFmtId="0" fontId="0" fillId="0" borderId="0" xfId="0"/>
    <xf numFmtId="0" fontId="0" fillId="0" borderId="0" xfId="0" applyAlignment="1">
      <alignment horizontal="center" vertical="center"/>
    </xf>
    <xf numFmtId="171" fontId="4" fillId="0" borderId="0" xfId="0" applyNumberFormat="1" applyFont="1"/>
    <xf numFmtId="171" fontId="0" fillId="0" borderId="0" xfId="0" applyNumberFormat="1"/>
    <xf numFmtId="171" fontId="0" fillId="0" borderId="0" xfId="0" applyNumberFormat="1" applyAlignment="1">
      <alignment horizontal="center" vertical="center"/>
    </xf>
    <xf numFmtId="0" fontId="0" fillId="2" borderId="0" xfId="0" applyFill="1" applyAlignment="1" applyProtection="1">
      <alignment horizontal="center"/>
      <protection locked="0"/>
    </xf>
    <xf numFmtId="0" fontId="0" fillId="2" borderId="7" xfId="0" applyFill="1" applyBorder="1" applyAlignment="1" applyProtection="1">
      <alignment horizontal="center"/>
      <protection locked="0"/>
    </xf>
    <xf numFmtId="0" fontId="5" fillId="0" borderId="0" xfId="0" applyFont="1" applyAlignment="1" applyProtection="1">
      <alignment horizontal="center" vertical="center" wrapText="1"/>
    </xf>
    <xf numFmtId="0" fontId="5" fillId="0" borderId="0" xfId="0" applyFont="1" applyAlignment="1" applyProtection="1">
      <alignment horizontal="center" vertical="center"/>
    </xf>
    <xf numFmtId="0" fontId="3" fillId="3" borderId="2" xfId="0" applyFont="1" applyFill="1" applyBorder="1" applyAlignment="1" applyProtection="1">
      <alignment horizontal="center"/>
    </xf>
    <xf numFmtId="0" fontId="3" fillId="3" borderId="3" xfId="0" applyFont="1" applyFill="1" applyBorder="1" applyAlignment="1" applyProtection="1">
      <alignment horizontal="center"/>
    </xf>
    <xf numFmtId="0" fontId="2" fillId="0" borderId="4" xfId="0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 vertical="center" wrapText="1"/>
    </xf>
    <xf numFmtId="0" fontId="2" fillId="0" borderId="1" xfId="0" applyFont="1" applyBorder="1" applyAlignment="1" applyProtection="1">
      <alignment horizontal="center" vertical="center"/>
    </xf>
    <xf numFmtId="0" fontId="0" fillId="0" borderId="5" xfId="0" applyBorder="1" applyAlignment="1" applyProtection="1">
      <alignment horizontal="center"/>
    </xf>
    <xf numFmtId="164" fontId="0" fillId="4" borderId="0" xfId="1" applyFont="1" applyFill="1" applyBorder="1" applyProtection="1"/>
    <xf numFmtId="164" fontId="7" fillId="4" borderId="0" xfId="0" applyNumberFormat="1" applyFont="1" applyFill="1" applyProtection="1"/>
    <xf numFmtId="166" fontId="7" fillId="4" borderId="0" xfId="0" applyNumberFormat="1" applyFont="1" applyFill="1" applyProtection="1"/>
    <xf numFmtId="173" fontId="7" fillId="4" borderId="0" xfId="0" applyNumberFormat="1" applyFont="1" applyFill="1" applyProtection="1"/>
    <xf numFmtId="172" fontId="7" fillId="4" borderId="0" xfId="0" applyNumberFormat="1" applyFont="1" applyFill="1" applyAlignment="1" applyProtection="1">
      <alignment horizontal="center"/>
    </xf>
    <xf numFmtId="168" fontId="7" fillId="4" borderId="0" xfId="0" applyNumberFormat="1" applyFont="1" applyFill="1" applyAlignment="1" applyProtection="1">
      <alignment horizontal="center"/>
    </xf>
    <xf numFmtId="170" fontId="0" fillId="4" borderId="0" xfId="0" applyNumberFormat="1" applyFill="1" applyAlignment="1" applyProtection="1">
      <alignment horizontal="center"/>
    </xf>
    <xf numFmtId="171" fontId="0" fillId="4" borderId="0" xfId="0" applyNumberFormat="1" applyFill="1" applyProtection="1"/>
    <xf numFmtId="0" fontId="0" fillId="0" borderId="6" xfId="0" applyBorder="1" applyAlignment="1" applyProtection="1">
      <alignment horizontal="center"/>
    </xf>
    <xf numFmtId="164" fontId="0" fillId="4" borderId="7" xfId="1" applyFont="1" applyFill="1" applyBorder="1" applyProtection="1"/>
    <xf numFmtId="164" fontId="7" fillId="4" borderId="7" xfId="0" applyNumberFormat="1" applyFont="1" applyFill="1" applyBorder="1" applyProtection="1"/>
    <xf numFmtId="166" fontId="7" fillId="4" borderId="7" xfId="0" applyNumberFormat="1" applyFont="1" applyFill="1" applyBorder="1" applyProtection="1"/>
    <xf numFmtId="173" fontId="7" fillId="4" borderId="7" xfId="0" applyNumberFormat="1" applyFont="1" applyFill="1" applyBorder="1" applyProtection="1"/>
    <xf numFmtId="172" fontId="7" fillId="4" borderId="7" xfId="0" applyNumberFormat="1" applyFont="1" applyFill="1" applyBorder="1" applyAlignment="1" applyProtection="1">
      <alignment horizontal="center"/>
    </xf>
    <xf numFmtId="168" fontId="7" fillId="4" borderId="7" xfId="0" applyNumberFormat="1" applyFont="1" applyFill="1" applyBorder="1" applyAlignment="1" applyProtection="1">
      <alignment horizontal="center"/>
    </xf>
    <xf numFmtId="0" fontId="7" fillId="4" borderId="7" xfId="0" applyFont="1" applyFill="1" applyBorder="1" applyAlignment="1" applyProtection="1">
      <alignment horizontal="center"/>
    </xf>
    <xf numFmtId="165" fontId="0" fillId="4" borderId="7" xfId="0" applyNumberFormat="1" applyFill="1" applyBorder="1" applyAlignment="1" applyProtection="1">
      <alignment horizontal="center"/>
    </xf>
    <xf numFmtId="171" fontId="0" fillId="4" borderId="7" xfId="0" applyNumberFormat="1" applyFill="1" applyBorder="1" applyProtection="1"/>
    <xf numFmtId="164" fontId="0" fillId="4" borderId="7" xfId="0" applyNumberFormat="1" applyFill="1" applyBorder="1" applyProtection="1"/>
    <xf numFmtId="165" fontId="7" fillId="4" borderId="7" xfId="0" applyNumberFormat="1" applyFont="1" applyFill="1" applyBorder="1" applyProtection="1"/>
    <xf numFmtId="167" fontId="7" fillId="4" borderId="7" xfId="0" applyNumberFormat="1" applyFont="1" applyFill="1" applyBorder="1" applyAlignment="1" applyProtection="1">
      <alignment horizontal="center"/>
    </xf>
    <xf numFmtId="0" fontId="5" fillId="0" borderId="0" xfId="0" applyFont="1" applyAlignment="1" applyProtection="1">
      <alignment horizontal="center" vertical="center" wrapText="1"/>
    </xf>
    <xf numFmtId="0" fontId="5" fillId="0" borderId="0" xfId="0" applyFont="1" applyAlignment="1" applyProtection="1">
      <alignment horizontal="center" vertical="center"/>
    </xf>
    <xf numFmtId="0" fontId="3" fillId="5" borderId="2" xfId="0" applyFont="1" applyFill="1" applyBorder="1" applyAlignment="1" applyProtection="1">
      <alignment horizontal="center" vertical="center" wrapText="1"/>
    </xf>
    <xf numFmtId="0" fontId="3" fillId="5" borderId="3" xfId="0" applyFont="1" applyFill="1" applyBorder="1" applyAlignment="1" applyProtection="1">
      <alignment horizontal="center" vertical="center" wrapText="1"/>
    </xf>
    <xf numFmtId="165" fontId="7" fillId="4" borderId="0" xfId="0" applyNumberFormat="1" applyFont="1" applyFill="1" applyProtection="1"/>
    <xf numFmtId="0" fontId="7" fillId="4" borderId="0" xfId="0" applyFont="1" applyFill="1" applyAlignment="1" applyProtection="1">
      <alignment horizontal="center"/>
    </xf>
    <xf numFmtId="170" fontId="0" fillId="0" borderId="0" xfId="0" applyNumberFormat="1" applyAlignment="1" applyProtection="1">
      <alignment horizontal="center"/>
    </xf>
    <xf numFmtId="164" fontId="0" fillId="0" borderId="0" xfId="0" applyNumberFormat="1" applyAlignment="1" applyProtection="1">
      <alignment horizontal="center"/>
    </xf>
    <xf numFmtId="170" fontId="0" fillId="0" borderId="7" xfId="0" applyNumberFormat="1" applyBorder="1" applyAlignment="1" applyProtection="1">
      <alignment horizontal="center"/>
    </xf>
    <xf numFmtId="164" fontId="0" fillId="0" borderId="7" xfId="0" applyNumberFormat="1" applyBorder="1" applyAlignment="1" applyProtection="1">
      <alignment horizontal="center"/>
    </xf>
    <xf numFmtId="0" fontId="0" fillId="0" borderId="0" xfId="0" applyProtection="1"/>
    <xf numFmtId="169" fontId="0" fillId="0" borderId="0" xfId="0" applyNumberFormat="1" applyProtection="1"/>
    <xf numFmtId="169" fontId="0" fillId="0" borderId="0" xfId="0" applyNumberFormat="1" applyAlignment="1" applyProtection="1">
      <alignment vertical="center"/>
    </xf>
    <xf numFmtId="164" fontId="2" fillId="0" borderId="0" xfId="0" applyNumberFormat="1" applyFont="1" applyProtection="1"/>
    <xf numFmtId="168" fontId="0" fillId="0" borderId="0" xfId="0" applyNumberFormat="1" applyProtection="1"/>
    <xf numFmtId="0" fontId="0" fillId="4" borderId="0" xfId="0" applyFill="1" applyProtection="1"/>
    <xf numFmtId="0" fontId="2" fillId="0" borderId="0" xfId="0" applyFont="1" applyProtection="1"/>
    <xf numFmtId="0" fontId="0" fillId="2" borderId="0" xfId="0" applyFill="1" applyProtection="1"/>
    <xf numFmtId="0" fontId="6" fillId="0" borderId="0" xfId="0" applyFont="1" applyProtection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448235</xdr:colOff>
      <xdr:row>0</xdr:row>
      <xdr:rowOff>388471</xdr:rowOff>
    </xdr:from>
    <xdr:to>
      <xdr:col>9</xdr:col>
      <xdr:colOff>857810</xdr:colOff>
      <xdr:row>0</xdr:row>
      <xdr:rowOff>829796</xdr:rowOff>
    </xdr:to>
    <xdr:pic>
      <xdr:nvPicPr>
        <xdr:cNvPr id="3" name="1 Imagen" descr="sepi.jp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93206" y="388471"/>
          <a:ext cx="409575" cy="4381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466725</xdr:colOff>
      <xdr:row>14</xdr:row>
      <xdr:rowOff>22035</xdr:rowOff>
    </xdr:from>
    <xdr:to>
      <xdr:col>9</xdr:col>
      <xdr:colOff>665982</xdr:colOff>
      <xdr:row>16</xdr:row>
      <xdr:rowOff>84731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81750" y="4022535"/>
          <a:ext cx="3066282" cy="326221"/>
        </a:xfrm>
        <a:prstGeom prst="rect">
          <a:avLst/>
        </a:prstGeom>
      </xdr:spPr>
    </xdr:pic>
    <xdr:clientData/>
  </xdr:twoCellAnchor>
  <xdr:twoCellAnchor editAs="oneCell">
    <xdr:from>
      <xdr:col>0</xdr:col>
      <xdr:colOff>33618</xdr:colOff>
      <xdr:row>0</xdr:row>
      <xdr:rowOff>324972</xdr:rowOff>
    </xdr:from>
    <xdr:to>
      <xdr:col>1</xdr:col>
      <xdr:colOff>571500</xdr:colOff>
      <xdr:row>0</xdr:row>
      <xdr:rowOff>809999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6121BD45-31D4-4B87-9258-80A54A93D6FF}"/>
            </a:ext>
          </a:extLst>
        </xdr:cNvPr>
        <xdr:cNvPicPr/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638" t="33856" r="62502"/>
        <a:stretch/>
      </xdr:blipFill>
      <xdr:spPr bwMode="auto">
        <a:xfrm>
          <a:off x="33618" y="324972"/>
          <a:ext cx="1456764" cy="481852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20"/>
  <sheetViews>
    <sheetView showGridLines="0" tabSelected="1" view="pageBreakPreview" zoomScaleNormal="85" zoomScaleSheetLayoutView="100" workbookViewId="0">
      <selection activeCell="A3" sqref="A3"/>
    </sheetView>
  </sheetViews>
  <sheetFormatPr baseColWidth="10" defaultRowHeight="14.4" x14ac:dyDescent="0.3"/>
  <cols>
    <col min="1" max="1" width="13.88671875" customWidth="1"/>
    <col min="2" max="2" width="17.109375" customWidth="1"/>
    <col min="3" max="5" width="14.44140625" customWidth="1"/>
    <col min="6" max="6" width="15.5546875" customWidth="1"/>
    <col min="7" max="8" width="14.44140625" customWidth="1"/>
    <col min="9" max="9" width="14.109375" customWidth="1"/>
    <col min="10" max="10" width="23.88671875" customWidth="1"/>
    <col min="11" max="11" width="17.88671875" style="3" bestFit="1" customWidth="1"/>
  </cols>
  <sheetData>
    <row r="1" spans="1:11" ht="81" customHeight="1" thickBot="1" x14ac:dyDescent="0.35">
      <c r="A1" s="7" t="s">
        <v>18</v>
      </c>
      <c r="B1" s="8"/>
      <c r="C1" s="8"/>
      <c r="D1" s="8"/>
      <c r="E1" s="8"/>
      <c r="F1" s="8"/>
      <c r="G1" s="8"/>
      <c r="H1" s="8"/>
      <c r="I1" s="8"/>
      <c r="J1" s="8"/>
      <c r="K1" s="2"/>
    </row>
    <row r="2" spans="1:11" ht="15.6" x14ac:dyDescent="0.3">
      <c r="A2" s="9" t="s">
        <v>7</v>
      </c>
      <c r="B2" s="10"/>
      <c r="C2" s="10"/>
      <c r="D2" s="10"/>
      <c r="E2" s="10"/>
      <c r="F2" s="10"/>
      <c r="G2" s="10"/>
      <c r="H2" s="10"/>
      <c r="I2" s="10"/>
      <c r="J2" s="10"/>
    </row>
    <row r="3" spans="1:11" s="1" customFormat="1" x14ac:dyDescent="0.3">
      <c r="A3" s="11" t="s">
        <v>16</v>
      </c>
      <c r="B3" s="12" t="s">
        <v>14</v>
      </c>
      <c r="C3" s="13" t="s">
        <v>0</v>
      </c>
      <c r="D3" s="13" t="s">
        <v>1</v>
      </c>
      <c r="E3" s="13" t="s">
        <v>2</v>
      </c>
      <c r="F3" s="13" t="s">
        <v>3</v>
      </c>
      <c r="G3" s="13" t="s">
        <v>4</v>
      </c>
      <c r="H3" s="13" t="s">
        <v>5</v>
      </c>
      <c r="I3" s="13" t="s">
        <v>6</v>
      </c>
      <c r="J3" s="12" t="s">
        <v>15</v>
      </c>
      <c r="K3" s="4"/>
    </row>
    <row r="4" spans="1:11" x14ac:dyDescent="0.3">
      <c r="A4" s="14" t="s">
        <v>17</v>
      </c>
      <c r="B4" s="15">
        <v>298009</v>
      </c>
      <c r="C4" s="16">
        <v>720.75</v>
      </c>
      <c r="D4" s="17">
        <v>0.84260000000000002</v>
      </c>
      <c r="E4" s="18">
        <v>0.85499999999999998</v>
      </c>
      <c r="F4" s="19">
        <v>0.5192448772499999</v>
      </c>
      <c r="G4" s="20">
        <v>0.12346</v>
      </c>
      <c r="H4" s="20">
        <v>9.6710000000000004E-2</v>
      </c>
      <c r="I4" s="21" t="str">
        <f>(FIXED(F4+G4+H4,2))</f>
        <v>0,74</v>
      </c>
      <c r="J4" s="22">
        <f t="shared" ref="J4:J5" si="0">B4*I4</f>
        <v>220526.66</v>
      </c>
    </row>
    <row r="5" spans="1:11" ht="15" thickBot="1" x14ac:dyDescent="0.35">
      <c r="A5" s="23" t="s">
        <v>13</v>
      </c>
      <c r="B5" s="24">
        <v>655251</v>
      </c>
      <c r="C5" s="25">
        <v>721.42</v>
      </c>
      <c r="D5" s="26">
        <v>0.84260000000000002</v>
      </c>
      <c r="E5" s="27">
        <v>0.85499999999999998</v>
      </c>
      <c r="F5" s="28">
        <v>0.51972756066000003</v>
      </c>
      <c r="G5" s="29">
        <v>0.12346</v>
      </c>
      <c r="H5" s="30">
        <v>9.6710000000000004E-2</v>
      </c>
      <c r="I5" s="31" t="str">
        <f>(FIXED(F5+G5+H5,2))</f>
        <v>0,74</v>
      </c>
      <c r="J5" s="32">
        <f t="shared" si="0"/>
        <v>484885.74</v>
      </c>
    </row>
    <row r="6" spans="1:11" ht="15" thickBot="1" x14ac:dyDescent="0.35">
      <c r="A6" s="23" t="s">
        <v>8</v>
      </c>
      <c r="B6" s="33"/>
      <c r="C6" s="25"/>
      <c r="D6" s="34"/>
      <c r="E6" s="26"/>
      <c r="F6" s="35"/>
      <c r="G6" s="29"/>
      <c r="H6" s="30"/>
      <c r="I6" s="31"/>
      <c r="J6" s="32">
        <f>SUM(J4:J5)</f>
        <v>705412.4</v>
      </c>
    </row>
    <row r="7" spans="1:11" ht="15.6" customHeight="1" thickBot="1" x14ac:dyDescent="0.35">
      <c r="A7" s="36"/>
      <c r="B7" s="37"/>
      <c r="C7" s="37"/>
      <c r="D7" s="37"/>
      <c r="E7" s="37"/>
      <c r="F7" s="37"/>
      <c r="G7" s="37"/>
      <c r="H7" s="37"/>
      <c r="I7" s="37"/>
      <c r="J7" s="37"/>
      <c r="K7" s="2"/>
    </row>
    <row r="8" spans="1:11" ht="15.6" x14ac:dyDescent="0.3">
      <c r="A8" s="38" t="s">
        <v>11</v>
      </c>
      <c r="B8" s="39"/>
      <c r="C8" s="39"/>
      <c r="D8" s="39"/>
      <c r="E8" s="39"/>
      <c r="F8" s="39"/>
      <c r="G8" s="39"/>
      <c r="H8" s="39"/>
      <c r="I8" s="39"/>
      <c r="J8" s="39"/>
      <c r="K8" s="2"/>
    </row>
    <row r="9" spans="1:11" ht="28.8" x14ac:dyDescent="0.3">
      <c r="A9" s="11" t="s">
        <v>12</v>
      </c>
      <c r="B9" s="12" t="s">
        <v>9</v>
      </c>
      <c r="C9" s="13" t="s">
        <v>0</v>
      </c>
      <c r="D9" s="13" t="s">
        <v>1</v>
      </c>
      <c r="E9" s="13" t="s">
        <v>2</v>
      </c>
      <c r="F9" s="13" t="s">
        <v>3</v>
      </c>
      <c r="G9" s="13" t="s">
        <v>4</v>
      </c>
      <c r="H9" s="13" t="s">
        <v>5</v>
      </c>
      <c r="I9" s="13" t="s">
        <v>6</v>
      </c>
      <c r="J9" s="12" t="s">
        <v>15</v>
      </c>
    </row>
    <row r="10" spans="1:11" x14ac:dyDescent="0.3">
      <c r="A10" s="14" t="s">
        <v>17</v>
      </c>
      <c r="B10" s="15">
        <v>298009</v>
      </c>
      <c r="C10" s="16">
        <v>720.75</v>
      </c>
      <c r="D10" s="40">
        <v>0.84260000000000002</v>
      </c>
      <c r="E10" s="18">
        <v>0.85499999999999998</v>
      </c>
      <c r="F10" s="19">
        <v>0.5192448772499999</v>
      </c>
      <c r="G10" s="5"/>
      <c r="H10" s="41">
        <v>9.6710000000000004E-2</v>
      </c>
      <c r="I10" s="42" t="str">
        <f>IF(G10="","",(FIXED(F10+G10+H10,2)))</f>
        <v/>
      </c>
      <c r="J10" s="43" t="str">
        <f>IF(I10="","",B10*I10)</f>
        <v/>
      </c>
    </row>
    <row r="11" spans="1:11" ht="15" thickBot="1" x14ac:dyDescent="0.35">
      <c r="A11" s="23" t="s">
        <v>13</v>
      </c>
      <c r="B11" s="24">
        <v>655251</v>
      </c>
      <c r="C11" s="25">
        <v>721.42</v>
      </c>
      <c r="D11" s="34">
        <v>0.84260000000000002</v>
      </c>
      <c r="E11" s="27">
        <v>0.85499999999999998</v>
      </c>
      <c r="F11" s="28">
        <v>0.51972756066000003</v>
      </c>
      <c r="G11" s="6"/>
      <c r="H11" s="30">
        <v>9.6710000000000004E-2</v>
      </c>
      <c r="I11" s="44" t="str">
        <f>IF(G11="","",(FIXED(F11+G11+H11,2)))</f>
        <v/>
      </c>
      <c r="J11" s="45" t="str">
        <f t="shared" ref="J11" si="1">IF(I11="","",B11*I11)</f>
        <v/>
      </c>
    </row>
    <row r="12" spans="1:11" ht="6.6" customHeight="1" x14ac:dyDescent="0.3">
      <c r="A12" s="46"/>
      <c r="B12" s="46"/>
      <c r="C12" s="46"/>
      <c r="D12" s="46"/>
      <c r="E12" s="46"/>
      <c r="F12" s="46"/>
      <c r="G12" s="47"/>
      <c r="H12" s="48"/>
      <c r="I12" s="49"/>
      <c r="J12" s="49"/>
    </row>
    <row r="13" spans="1:11" x14ac:dyDescent="0.3">
      <c r="A13" s="46"/>
      <c r="B13" s="46"/>
      <c r="C13" s="46"/>
      <c r="D13" s="46"/>
      <c r="E13" s="46"/>
      <c r="F13" s="46"/>
      <c r="G13" s="46"/>
      <c r="H13" s="46"/>
      <c r="I13" s="46"/>
      <c r="J13" s="46"/>
    </row>
    <row r="14" spans="1:11" x14ac:dyDescent="0.3">
      <c r="A14" s="46"/>
      <c r="B14" s="46"/>
      <c r="C14" s="46"/>
      <c r="D14" s="46"/>
      <c r="E14" s="46"/>
      <c r="F14" s="46"/>
      <c r="G14" s="46"/>
      <c r="H14" s="46"/>
      <c r="I14" s="50"/>
      <c r="J14" s="46"/>
    </row>
    <row r="15" spans="1:11" x14ac:dyDescent="0.3">
      <c r="A15" s="46"/>
      <c r="B15" s="51"/>
      <c r="C15" s="52" t="s">
        <v>10</v>
      </c>
      <c r="D15" s="46"/>
      <c r="E15" s="46"/>
      <c r="F15" s="46"/>
      <c r="G15" s="46"/>
      <c r="H15" s="46"/>
      <c r="I15" s="46"/>
      <c r="J15" s="46"/>
    </row>
    <row r="16" spans="1:11" ht="6.6" customHeight="1" x14ac:dyDescent="0.3">
      <c r="A16" s="46"/>
      <c r="B16" s="46"/>
      <c r="C16" s="46"/>
      <c r="D16" s="46"/>
      <c r="E16" s="46"/>
      <c r="F16" s="46"/>
      <c r="G16" s="46"/>
      <c r="H16" s="46"/>
      <c r="I16" s="46"/>
      <c r="J16" s="46"/>
    </row>
    <row r="17" spans="1:10" x14ac:dyDescent="0.3">
      <c r="A17" s="46"/>
      <c r="B17" s="53"/>
      <c r="C17" s="52" t="s">
        <v>19</v>
      </c>
      <c r="D17" s="46"/>
      <c r="E17" s="46"/>
      <c r="F17" s="46"/>
      <c r="G17" s="46"/>
      <c r="H17" s="46"/>
      <c r="I17" s="46"/>
      <c r="J17" s="46"/>
    </row>
    <row r="18" spans="1:10" x14ac:dyDescent="0.3">
      <c r="A18" s="46"/>
      <c r="B18" s="46"/>
      <c r="C18" s="46"/>
      <c r="D18" s="46"/>
      <c r="E18" s="46"/>
      <c r="F18" s="46"/>
      <c r="G18" s="46"/>
      <c r="H18" s="46"/>
      <c r="I18" s="46"/>
      <c r="J18" s="46"/>
    </row>
    <row r="19" spans="1:10" x14ac:dyDescent="0.3">
      <c r="A19" s="54"/>
      <c r="B19" s="46"/>
      <c r="C19" s="46"/>
      <c r="D19" s="46"/>
      <c r="E19" s="46"/>
      <c r="F19" s="46"/>
      <c r="G19" s="46"/>
      <c r="H19" s="46"/>
      <c r="I19" s="46"/>
      <c r="J19" s="46"/>
    </row>
    <row r="20" spans="1:10" x14ac:dyDescent="0.3">
      <c r="A20" s="46"/>
      <c r="B20" s="46"/>
      <c r="C20" s="46"/>
      <c r="D20" s="46"/>
      <c r="E20" s="46"/>
      <c r="F20" s="46"/>
      <c r="G20" s="46"/>
      <c r="H20" s="46"/>
      <c r="I20" s="46"/>
      <c r="J20" s="46"/>
    </row>
  </sheetData>
  <sheetProtection algorithmName="SHA-512" hashValue="bICDHdHWTYvu8gsEIogp9tMAoLDhJWKMyABbJCtD/BP35nXVH+hYvIRN9ug62iuNNoknWfz4Voj7Y6bYEs7PPw==" saltValue="ynKuw7vg6dXZd7C/z3Fsbg==" spinCount="100000" sheet="1" objects="1" scenarios="1"/>
  <mergeCells count="3">
    <mergeCell ref="A1:J1"/>
    <mergeCell ref="A2:J2"/>
    <mergeCell ref="A8:J8"/>
  </mergeCells>
  <pageMargins left="0.7" right="0.7" top="0.75" bottom="0.75" header="0.3" footer="0.3"/>
  <pageSetup paperSize="9" scale="83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C12BB8BBDCBD5C49AC72A1453F243442" ma:contentTypeVersion="18" ma:contentTypeDescription="Crear nuevo documento." ma:contentTypeScope="" ma:versionID="c0dd196b17897fa66be40602680650a5">
  <xsd:schema xmlns:xsd="http://www.w3.org/2001/XMLSchema" xmlns:xs="http://www.w3.org/2001/XMLSchema" xmlns:p="http://schemas.microsoft.com/office/2006/metadata/properties" xmlns:ns2="57922a4b-592d-40d6-821d-abc46449e788" xmlns:ns3="c520a6e5-dbcf-4e7e-9850-c4fddf558dc2" targetNamespace="http://schemas.microsoft.com/office/2006/metadata/properties" ma:root="true" ma:fieldsID="be12e54c31a738faea3342b6793e439c" ns2:_="" ns3:_="">
    <xsd:import namespace="57922a4b-592d-40d6-821d-abc46449e788"/>
    <xsd:import namespace="c520a6e5-dbcf-4e7e-9850-c4fddf558dc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922a4b-592d-40d6-821d-abc46449e7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bjectDetectorVersions" ma:index="18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21" nillable="true" ma:taxonomy="true" ma:internalName="lcf76f155ced4ddcb4097134ff3c332f" ma:taxonomyFieldName="MediaServiceImageTags" ma:displayName="Etiquetas de imagen" ma:readOnly="false" ma:fieldId="{5cf76f15-5ced-4ddc-b409-7134ff3c332f}" ma:taxonomyMulti="true" ma:sspId="2f530523-d536-4dfc-914a-2d174f647ca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2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24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25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520a6e5-dbcf-4e7e-9850-c4fddf558dc2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1d85f79e-767e-425d-8ccb-e5f4c912df72}" ma:internalName="TaxCatchAll" ma:showField="CatchAllData" ma:web="c520a6e5-dbcf-4e7e-9850-c4fddf558dc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7922a4b-592d-40d6-821d-abc46449e788">
      <Terms xmlns="http://schemas.microsoft.com/office/infopath/2007/PartnerControls"/>
    </lcf76f155ced4ddcb4097134ff3c332f>
    <TaxCatchAll xmlns="c520a6e5-dbcf-4e7e-9850-c4fddf558dc2" xsi:nil="true"/>
  </documentManagement>
</p:properties>
</file>

<file path=customXml/itemProps1.xml><?xml version="1.0" encoding="utf-8"?>
<ds:datastoreItem xmlns:ds="http://schemas.openxmlformats.org/officeDocument/2006/customXml" ds:itemID="{BE4F1463-4112-43F3-8487-D34DB2961BF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E2B3E9C-64EE-4B3B-AD5F-D9F6A715397A}"/>
</file>

<file path=customXml/itemProps3.xml><?xml version="1.0" encoding="utf-8"?>
<ds:datastoreItem xmlns:ds="http://schemas.openxmlformats.org/officeDocument/2006/customXml" ds:itemID="{93BDAF43-98ED-4CFB-A091-9757836249B7}">
  <ds:schemaRefs>
    <ds:schemaRef ds:uri="http://schemas.microsoft.com/office/2006/metadata/properties"/>
    <ds:schemaRef ds:uri="http://schemas.microsoft.com/office/infopath/2007/PartnerControls"/>
    <ds:schemaRef ds:uri="57922a4b-592d-40d6-821d-abc46449e788"/>
    <ds:schemaRef ds:uri="c520a6e5-dbcf-4e7e-9850-c4fddf558dc2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2026-03-31T06:30:16Z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0x010100C12BB8BBDCBD5C49AC72A1453F243442</vt:lpwstr>
  </property>
  <property fmtid="{D5CDD505-2E9C-101B-9397-08002B2CF9AE}" pid="3" name="MediaServiceImageTags">
    <vt:lpwstr/>
  </property>
</Properties>
</file>